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D13" i="2"/>
  <c r="G12" i="2"/>
  <c r="F12" i="2"/>
  <c r="I12" i="2" s="1"/>
  <c r="E12" i="2"/>
  <c r="B12" i="2"/>
  <c r="F11" i="2"/>
  <c r="G11" i="2" s="1"/>
  <c r="B11" i="2"/>
  <c r="E11" i="2" s="1"/>
  <c r="G10" i="2"/>
  <c r="G13" i="2" s="1"/>
  <c r="F10" i="2"/>
  <c r="I10" i="2" s="1"/>
  <c r="E10" i="2"/>
  <c r="B10" i="2"/>
  <c r="I9" i="2"/>
  <c r="B9" i="2"/>
  <c r="E9" i="2" s="1"/>
  <c r="F8" i="2"/>
  <c r="I8" i="2" s="1"/>
  <c r="I7" i="2"/>
  <c r="F7" i="2"/>
  <c r="B7" i="2"/>
  <c r="B13" i="2" s="1"/>
  <c r="I4" i="2"/>
  <c r="B8" i="2" s="1"/>
  <c r="E8" i="2" l="1"/>
  <c r="C8" i="2"/>
  <c r="E7" i="2"/>
  <c r="E13" i="2" s="1"/>
  <c r="I11" i="2"/>
  <c r="I13" i="2" s="1"/>
  <c r="F13" i="2"/>
  <c r="C7" i="2"/>
  <c r="C13" i="2" s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<sst xmlns="http://schemas.openxmlformats.org/spreadsheetml/2006/main" count="23" uniqueCount="19">
  <si>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</si>
  <si>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</si>
  <si>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</si>
  <si>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</si>
  <si>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</si>
  <si>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</si>
  <si>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</si>
  <si>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</si>
  <si>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</si>
  <si>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</si>
  <si>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</t>
  </si>
  <si>
    <t>БСП</t>
  </si>
  <si>
    <t>ДПС</t>
  </si>
  <si>
    <t>ОП</t>
  </si>
  <si>
    <t>ВОЛЯ</t>
  </si>
  <si>
    <t>Общо:</t>
  </si>
  <si>
    <t>ДБО</t>
  </si>
  <si>
    <t>Балчик</t>
  </si>
  <si>
    <t>Приложение 1 към Решение №16-НС/18.02.2021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</si>
</sst>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11" xfId="0" applyFont="1" applyBorder="1"/>
    <xf numFmtId="1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0" fillId="0" borderId="16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L5" sqref="L5"/>
    </sheetView>
  </sheetViews>
  <sheetFormatPr defaultRowHeight="15" x14ac:dyDescent="0.25"/>
  <cols>
    <col min="1" max="1" width="12" bestFit="1" customWidth="1"/>
    <col min="2" max="2" width="9.42578125" customWidth="1"/>
    <col min="3" max="3" width="11.85546875" customWidth="1"/>
    <col min="4" max="4" width="8.5703125" customWidth="1"/>
    <col min="5" max="5" width="11.85546875" customWidth="1"/>
    <col min="6" max="6" width="10.42578125" customWidth="1"/>
    <col min="7" max="7" width="8" customWidth="1"/>
    <col min="8" max="8" width="12.85546875" customWidth="1"/>
    <col min="9" max="9" width="6.42578125" customWidth="1"/>
  </cols>
  <sheetData>
    <row r="1" spans="1:9" x14ac:dyDescent="0.25">
      <c r="A1" s="20" t="s">
        <v>18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.75" thickBot="1" x14ac:dyDescent="0.3"/>
    <row r="4" spans="1:9" ht="30.75" customHeight="1" thickBot="1" x14ac:dyDescent="0.3">
      <c r="A4" s="21" t="s">
        <v>17</v>
      </c>
      <c r="B4" s="22"/>
      <c r="C4" s="4" t="s">
        <v>0</v>
      </c>
      <c r="D4" s="5">
        <v>19</v>
      </c>
      <c r="E4" s="4" t="s">
        <v>1</v>
      </c>
      <c r="F4" s="5">
        <v>18</v>
      </c>
      <c r="G4" s="23" t="s">
        <v>2</v>
      </c>
      <c r="H4" s="24"/>
      <c r="I4" s="5">
        <f>7*D4+9*F4</f>
        <v>295</v>
      </c>
    </row>
    <row r="5" spans="1:9" ht="15" customHeight="1" x14ac:dyDescent="0.25">
      <c r="A5" s="25" t="s">
        <v>3</v>
      </c>
      <c r="B5" s="27" t="s">
        <v>4</v>
      </c>
      <c r="C5" s="28"/>
      <c r="D5" s="28"/>
      <c r="E5" s="29"/>
      <c r="F5" s="27" t="s">
        <v>5</v>
      </c>
      <c r="G5" s="28"/>
      <c r="H5" s="28"/>
      <c r="I5" s="29"/>
    </row>
    <row r="6" spans="1:9" ht="30.75" thickBot="1" x14ac:dyDescent="0.3">
      <c r="A6" s="26"/>
      <c r="B6" s="1" t="s">
        <v>6</v>
      </c>
      <c r="C6" s="2" t="s">
        <v>7</v>
      </c>
      <c r="D6" s="2" t="s">
        <v>8</v>
      </c>
      <c r="E6" s="3" t="s">
        <v>9</v>
      </c>
      <c r="F6" s="1" t="s">
        <v>6</v>
      </c>
      <c r="G6" s="2" t="s">
        <v>7</v>
      </c>
      <c r="H6" s="2" t="s">
        <v>8</v>
      </c>
      <c r="I6" s="3" t="s">
        <v>9</v>
      </c>
    </row>
    <row r="7" spans="1:9" ht="15.75" x14ac:dyDescent="0.25">
      <c r="A7" s="6" t="s">
        <v>10</v>
      </c>
      <c r="B7" s="7">
        <f>INT((((I4-B9)-3*(F4+D4))*95)/165)</f>
        <v>103</v>
      </c>
      <c r="C7" s="8">
        <f>(((I$4-B9)-3*(F$4+D$4))*95/165)-B7</f>
        <v>6.0606060606062329E-2</v>
      </c>
      <c r="D7" s="9"/>
      <c r="E7" s="10">
        <f>B7+D7</f>
        <v>103</v>
      </c>
      <c r="F7" s="7">
        <f>INT(F4+D4)</f>
        <v>37</v>
      </c>
      <c r="G7" s="9"/>
      <c r="H7" s="9"/>
      <c r="I7" s="11">
        <f>F7+H7</f>
        <v>37</v>
      </c>
    </row>
    <row r="8" spans="1:9" ht="15.75" x14ac:dyDescent="0.25">
      <c r="A8" s="12" t="s">
        <v>11</v>
      </c>
      <c r="B8" s="7">
        <f>INT((((I4-B9)-3*(F4+D4))*70)/165)</f>
        <v>75</v>
      </c>
      <c r="C8" s="8">
        <f>(((I$4-B9)-3*(F$4+D$4))*70/165)-B8</f>
        <v>0.93939393939393767</v>
      </c>
      <c r="D8" s="9">
        <v>1</v>
      </c>
      <c r="E8" s="10">
        <f t="shared" ref="E8:E12" si="0">B8+D8</f>
        <v>76</v>
      </c>
      <c r="F8" s="7">
        <f>INT(F4+D4)</f>
        <v>37</v>
      </c>
      <c r="G8" s="8"/>
      <c r="H8" s="9"/>
      <c r="I8" s="13">
        <f t="shared" ref="I8:I12" si="1">F8+H8</f>
        <v>37</v>
      </c>
    </row>
    <row r="9" spans="1:9" ht="15.75" x14ac:dyDescent="0.25">
      <c r="A9" s="12" t="s">
        <v>16</v>
      </c>
      <c r="B9" s="7">
        <f>INT(0.02*I4)</f>
        <v>5</v>
      </c>
      <c r="C9" s="8"/>
      <c r="D9" s="9"/>
      <c r="E9" s="10">
        <f t="shared" si="0"/>
        <v>5</v>
      </c>
      <c r="F9" s="7">
        <v>0</v>
      </c>
      <c r="G9" s="8"/>
      <c r="H9" s="9"/>
      <c r="I9" s="13">
        <f t="shared" si="1"/>
        <v>0</v>
      </c>
    </row>
    <row r="10" spans="1:9" ht="15.75" x14ac:dyDescent="0.25">
      <c r="A10" s="12" t="s">
        <v>12</v>
      </c>
      <c r="B10" s="14">
        <f>F4+D4</f>
        <v>37</v>
      </c>
      <c r="C10" s="8"/>
      <c r="D10" s="9"/>
      <c r="E10" s="10">
        <f t="shared" si="0"/>
        <v>37</v>
      </c>
      <c r="F10" s="7">
        <f>INT((D$4+F$4)*25/58)</f>
        <v>15</v>
      </c>
      <c r="G10" s="8">
        <f>(((D$4+F$4)*25/58))-F10</f>
        <v>0.94827586206896619</v>
      </c>
      <c r="H10" s="9">
        <v>1</v>
      </c>
      <c r="I10" s="13">
        <f t="shared" si="1"/>
        <v>16</v>
      </c>
    </row>
    <row r="11" spans="1:9" ht="15.75" x14ac:dyDescent="0.25">
      <c r="A11" s="12" t="s">
        <v>13</v>
      </c>
      <c r="B11" s="14">
        <f>D4+F4</f>
        <v>37</v>
      </c>
      <c r="C11" s="8"/>
      <c r="D11" s="9"/>
      <c r="E11" s="10">
        <f t="shared" si="0"/>
        <v>37</v>
      </c>
      <c r="F11" s="7">
        <f>INT((F$4+D$4)*21/58)</f>
        <v>13</v>
      </c>
      <c r="G11" s="8">
        <f>(D$4+F$4)*21/58-F11</f>
        <v>0.39655172413793061</v>
      </c>
      <c r="H11" s="9"/>
      <c r="I11" s="13">
        <f t="shared" si="1"/>
        <v>13</v>
      </c>
    </row>
    <row r="12" spans="1:9" ht="15.75" x14ac:dyDescent="0.25">
      <c r="A12" s="12" t="s">
        <v>14</v>
      </c>
      <c r="B12" s="14">
        <f>F4+D4</f>
        <v>37</v>
      </c>
      <c r="C12" s="8"/>
      <c r="D12" s="9"/>
      <c r="E12" s="10">
        <f t="shared" si="0"/>
        <v>37</v>
      </c>
      <c r="F12" s="7">
        <f>INT((D$4+F$4)*12/58)</f>
        <v>7</v>
      </c>
      <c r="G12" s="8">
        <f>((D$4+F$4)*12/58)-F12</f>
        <v>0.6551724137931032</v>
      </c>
      <c r="H12" s="9">
        <v>1</v>
      </c>
      <c r="I12" s="13">
        <f t="shared" si="1"/>
        <v>8</v>
      </c>
    </row>
    <row r="13" spans="1:9" ht="16.5" thickBot="1" x14ac:dyDescent="0.3">
      <c r="A13" s="15" t="s">
        <v>15</v>
      </c>
      <c r="B13" s="16">
        <f t="shared" ref="B13:I13" si="2">SUM(B7:B12)</f>
        <v>294</v>
      </c>
      <c r="C13" s="17">
        <f t="shared" si="2"/>
        <v>1</v>
      </c>
      <c r="D13" s="16">
        <f t="shared" si="2"/>
        <v>1</v>
      </c>
      <c r="E13" s="16">
        <f t="shared" si="2"/>
        <v>295</v>
      </c>
      <c r="F13" s="16">
        <f t="shared" si="2"/>
        <v>109</v>
      </c>
      <c r="G13" s="16">
        <f t="shared" si="2"/>
        <v>2</v>
      </c>
      <c r="H13" s="18">
        <f t="shared" si="2"/>
        <v>2</v>
      </c>
      <c r="I13" s="19">
        <f t="shared" si="2"/>
        <v>111</v>
      </c>
    </row>
  </sheetData>
  <mergeCells count="6">
    <mergeCell ref="A1:I2"/>
    <mergeCell ref="A4:B4"/>
    <mergeCell ref="G4:H4"/>
    <mergeCell ref="A5:A6"/>
    <mergeCell ref="B5:E5"/>
    <mergeCell ref="F5:I5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2021-02-18T16:31:29Z</dcterms:modified>
</cp:coreProperties>
</file>